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s_docs\wes_docs\Документы\Сайт skwes.com\Отдел продаж\Полезный отпуск электроэнергии и мощности по тарифным группам\2024\"/>
    </mc:Choice>
  </mc:AlternateContent>
  <bookViews>
    <workbookView xWindow="0" yWindow="0" windowWidth="21510" windowHeight="8055"/>
  </bookViews>
  <sheets>
    <sheet name="ПО (потребит.)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0" i="1" l="1"/>
  <c r="AG9" i="1"/>
  <c r="AG8" i="1"/>
  <c r="AG7" i="1"/>
  <c r="U5" i="1"/>
  <c r="U11" i="1" s="1"/>
  <c r="Y5" i="1"/>
  <c r="AA5" i="1"/>
  <c r="AC11" i="1"/>
  <c r="AD11" i="1"/>
  <c r="AE11" i="1"/>
  <c r="AF11" i="1"/>
  <c r="AA11" i="1"/>
  <c r="AB11" i="1"/>
  <c r="AF5" i="1"/>
  <c r="AE5" i="1"/>
  <c r="Y11" i="1"/>
  <c r="V5" i="1"/>
  <c r="AC5" i="1"/>
  <c r="AD5" i="1"/>
  <c r="AB5" i="1"/>
  <c r="Z11" i="1"/>
  <c r="T11" i="1"/>
  <c r="X11" i="1"/>
  <c r="W11" i="1"/>
  <c r="V11" i="1"/>
  <c r="Z5" i="1"/>
  <c r="X5" i="1"/>
  <c r="T6" i="1"/>
  <c r="T5" i="1"/>
  <c r="N5" i="1"/>
  <c r="S5" i="1"/>
  <c r="S11" i="1"/>
  <c r="P5" i="1"/>
  <c r="P11" i="1"/>
  <c r="K5" i="1"/>
  <c r="K11" i="1"/>
  <c r="L5" i="1"/>
  <c r="L11" i="1"/>
  <c r="M5" i="1"/>
  <c r="M11" i="1" s="1"/>
  <c r="N11" i="1"/>
  <c r="B6" i="1"/>
  <c r="B5" i="1" s="1"/>
  <c r="B11" i="1" s="1"/>
  <c r="R5" i="1"/>
  <c r="R11" i="1"/>
  <c r="Q5" i="1"/>
  <c r="Q11" i="1"/>
  <c r="J5" i="1"/>
  <c r="J11" i="1" s="1"/>
  <c r="H6" i="1"/>
  <c r="H5" i="1"/>
  <c r="H11" i="1"/>
  <c r="G6" i="1"/>
  <c r="G5" i="1" s="1"/>
  <c r="G11" i="1" s="1"/>
  <c r="F6" i="1"/>
  <c r="F5" i="1" s="1"/>
  <c r="F11" i="1" s="1"/>
  <c r="E6" i="1"/>
  <c r="E5" i="1" s="1"/>
  <c r="E11" i="1" s="1"/>
  <c r="D6" i="1"/>
  <c r="D5" i="1" s="1"/>
  <c r="D11" i="1" s="1"/>
  <c r="C6" i="1"/>
  <c r="C5" i="1" s="1"/>
  <c r="C11" i="1" s="1"/>
  <c r="O5" i="1"/>
  <c r="O11" i="1" s="1"/>
  <c r="I5" i="1"/>
  <c r="I11" i="1" s="1"/>
  <c r="AG6" i="1" l="1"/>
  <c r="AG5" i="1" s="1"/>
  <c r="AG11" i="1" s="1"/>
</calcChain>
</file>

<file path=xl/sharedStrings.xml><?xml version="1.0" encoding="utf-8"?>
<sst xmlns="http://schemas.openxmlformats.org/spreadsheetml/2006/main" count="57" uniqueCount="28">
  <si>
    <t>Наименование</t>
  </si>
  <si>
    <t>от сетей АО-ТФ "Ватт"</t>
  </si>
  <si>
    <t>от сетей МП г.о. Саранск "Горсвет"</t>
  </si>
  <si>
    <r>
      <t>потребители  ООО "Горсветэлектросбыт" (</t>
    </r>
    <r>
      <rPr>
        <b/>
        <i/>
        <sz val="10"/>
        <rFont val="Arial Cyr"/>
        <charset val="204"/>
      </rPr>
      <t>сети МП г.о.Саранск "Горсвет")</t>
    </r>
  </si>
  <si>
    <t>от сетей ОАО "Биохимик"</t>
  </si>
  <si>
    <r>
      <t xml:space="preserve">потребители ОАО "Мордовская энергосбытовая компания" </t>
    </r>
    <r>
      <rPr>
        <b/>
        <i/>
        <sz val="10"/>
        <rFont val="Arial Cyr"/>
        <charset val="204"/>
      </rPr>
      <t>(сети филиала ОАО "МРСК Волги" - "Мордовэнерго")</t>
    </r>
  </si>
  <si>
    <t>потребители ООО "РегионЭнергоКонтракт"</t>
  </si>
  <si>
    <t>Итого</t>
  </si>
  <si>
    <t>СН II</t>
  </si>
  <si>
    <t>НН</t>
  </si>
  <si>
    <t>Полезный отпуск электрической энергии</t>
  </si>
  <si>
    <t>Население, в т.ч.</t>
  </si>
  <si>
    <t xml:space="preserve">    городское</t>
  </si>
  <si>
    <t xml:space="preserve">    сельское</t>
  </si>
  <si>
    <t>Прочие потребители</t>
  </si>
  <si>
    <t>Технологический расход (потери)</t>
  </si>
  <si>
    <t>Всего отпущено электрической энергии</t>
  </si>
  <si>
    <r>
      <t xml:space="preserve">потребители ОАО "МагнитЭнерго" </t>
    </r>
    <r>
      <rPr>
        <b/>
        <i/>
        <sz val="10"/>
        <rFont val="Arial Cyr"/>
        <charset val="204"/>
      </rPr>
      <t>(сети АО-ТФ "Ватт")</t>
    </r>
  </si>
  <si>
    <t>потребители ООО "Рузаевские электрические сети"</t>
  </si>
  <si>
    <t xml:space="preserve">от сетей МП г.о. Саранск "Горсвет"  ПАО "Т Плюс" </t>
  </si>
  <si>
    <t>от сетей МП г.о. Саранск "Горсвет" АО "СаранскТеплоТранс"</t>
  </si>
  <si>
    <t xml:space="preserve">от сетей МП г.о. Саранск "Горсвет"  ООО "МАПО-ТРАНС" </t>
  </si>
  <si>
    <t>от сетей АО-ТФ "Ватт" ООО "ПрофСервисТрейд"</t>
  </si>
  <si>
    <t>от сетей ООО "Рузаевские электрические сети" "ООО Энергостройсервис"</t>
  </si>
  <si>
    <t>от сетей АО-ТФ "Ватт" ООО "Мордовская сетевая компания"</t>
  </si>
  <si>
    <t xml:space="preserve"> от сетей МП г.о. Саранск "Горсвет" АО "Мордовская электросетевая компания"</t>
  </si>
  <si>
    <t>от сетей АО-ТФ "Ватт" ООО "СистемыЖизнеобеспеченияРМ"</t>
  </si>
  <si>
    <t>Информация об объеме фактического полезного отпуска электроэнергии и мощности по тарифным группам  в разрезе территориальных сетевых организаций по уровням напряжения, в т.ч. информация о фактическом полезном отпуске электрической энергии (мощности) потребителям с выделением поставки населению и информация об объемах покупки электроэнергии гарантирующего поставщика в целях компенсации технологического расхода (потерь),  кВтч. в августе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</si>
</sst>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8" fillId="0" borderId="0"/>
    <xf numFmtId="0" fontId="7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20">
    <xf numFmtId="0" fontId="0" fillId="0" borderId="0" xfId="0"/>
    <xf numFmtId="3" fontId="4" fillId="0" borderId="6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5" fillId="0" borderId="20" xfId="0" applyNumberFormat="1" applyFont="1" applyFill="1" applyBorder="1" applyAlignment="1">
      <alignment horizontal="right"/>
    </xf>
    <xf numFmtId="3" fontId="0" fillId="0" borderId="0" xfId="0" applyNumberFormat="1"/>
    <xf numFmtId="0" fontId="0" fillId="0" borderId="0" xfId="0" applyBorder="1"/>
    <xf numFmtId="3" fontId="4" fillId="0" borderId="5" xfId="0" applyNumberFormat="1" applyFont="1" applyBorder="1"/>
    <xf numFmtId="3" fontId="6" fillId="0" borderId="11" xfId="0" applyNumberFormat="1" applyFont="1" applyBorder="1" applyAlignment="1">
      <alignment horizontal="right"/>
    </xf>
    <xf numFmtId="3" fontId="4" fillId="0" borderId="22" xfId="0" applyNumberFormat="1" applyFont="1" applyBorder="1"/>
    <xf numFmtId="3" fontId="4" fillId="0" borderId="24" xfId="0" applyNumberFormat="1" applyFont="1" applyBorder="1"/>
    <xf numFmtId="2" fontId="4" fillId="0" borderId="0" xfId="0" applyNumberFormat="1" applyFont="1" applyFill="1" applyBorder="1"/>
    <xf numFmtId="3" fontId="6" fillId="0" borderId="9" xfId="0" applyNumberFormat="1" applyFont="1" applyFill="1" applyBorder="1" applyAlignment="1">
      <alignment horizontal="right"/>
    </xf>
    <xf numFmtId="0" fontId="1" fillId="0" borderId="13" xfId="0" applyFont="1" applyBorder="1" applyAlignment="1">
      <alignment horizontal="center"/>
    </xf>
    <xf numFmtId="0" fontId="0" fillId="0" borderId="0" xfId="0" applyFill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wrapText="1"/>
    </xf>
    <xf numFmtId="0" fontId="3" fillId="0" borderId="28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" fillId="0" borderId="29" xfId="0" applyFont="1" applyBorder="1" applyAlignment="1">
      <alignment horizontal="left" wrapText="1"/>
    </xf>
    <xf numFmtId="0" fontId="1" fillId="0" borderId="30" xfId="0" applyFont="1" applyFill="1" applyBorder="1" applyAlignment="1">
      <alignment horizontal="left" wrapText="1"/>
    </xf>
    <xf numFmtId="0" fontId="1" fillId="0" borderId="31" xfId="0" applyFont="1" applyBorder="1" applyAlignment="1">
      <alignment horizontal="center"/>
    </xf>
    <xf numFmtId="3" fontId="4" fillId="0" borderId="3" xfId="0" applyNumberFormat="1" applyFont="1" applyBorder="1" applyAlignment="1">
      <alignment horizontal="right"/>
    </xf>
    <xf numFmtId="3" fontId="6" fillId="0" borderId="32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6" fillId="0" borderId="28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3" fontId="4" fillId="0" borderId="17" xfId="0" applyNumberFormat="1" applyFont="1" applyBorder="1"/>
    <xf numFmtId="0" fontId="1" fillId="0" borderId="37" xfId="0" applyFont="1" applyBorder="1" applyAlignment="1">
      <alignment horizontal="center"/>
    </xf>
    <xf numFmtId="3" fontId="4" fillId="0" borderId="25" xfId="0" applyNumberFormat="1" applyFont="1" applyBorder="1" applyAlignment="1">
      <alignment horizontal="right"/>
    </xf>
    <xf numFmtId="3" fontId="4" fillId="0" borderId="39" xfId="0" applyNumberFormat="1" applyFont="1" applyBorder="1"/>
    <xf numFmtId="3" fontId="5" fillId="0" borderId="28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3" fontId="4" fillId="0" borderId="20" xfId="0" applyNumberFormat="1" applyFont="1" applyBorder="1"/>
    <xf numFmtId="3" fontId="6" fillId="0" borderId="33" xfId="0" applyNumberFormat="1" applyFont="1" applyBorder="1" applyAlignment="1">
      <alignment horizontal="right"/>
    </xf>
    <xf numFmtId="3" fontId="4" fillId="0" borderId="34" xfId="0" applyNumberFormat="1" applyFont="1" applyBorder="1"/>
    <xf numFmtId="3" fontId="4" fillId="0" borderId="26" xfId="0" applyNumberFormat="1" applyFont="1" applyBorder="1" applyAlignment="1">
      <alignment horizontal="right"/>
    </xf>
    <xf numFmtId="3" fontId="6" fillId="2" borderId="43" xfId="0" applyNumberFormat="1" applyFont="1" applyFill="1" applyBorder="1"/>
    <xf numFmtId="3" fontId="5" fillId="0" borderId="5" xfId="0" applyNumberFormat="1" applyFont="1" applyBorder="1" applyAlignment="1">
      <alignment horizontal="right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3" fontId="6" fillId="2" borderId="18" xfId="0" applyNumberFormat="1" applyFont="1" applyFill="1" applyBorder="1"/>
    <xf numFmtId="3" fontId="5" fillId="0" borderId="30" xfId="0" applyNumberFormat="1" applyFont="1" applyBorder="1" applyAlignment="1">
      <alignment horizontal="right"/>
    </xf>
    <xf numFmtId="3" fontId="4" fillId="0" borderId="35" xfId="0" applyNumberFormat="1" applyFont="1" applyBorder="1" applyAlignment="1">
      <alignment horizontal="right" wrapText="1"/>
    </xf>
    <xf numFmtId="3" fontId="4" fillId="0" borderId="46" xfId="0" applyNumberFormat="1" applyFont="1" applyBorder="1"/>
    <xf numFmtId="3" fontId="4" fillId="0" borderId="47" xfId="0" applyNumberFormat="1" applyFont="1" applyBorder="1"/>
    <xf numFmtId="3" fontId="4" fillId="0" borderId="48" xfId="0" applyNumberFormat="1" applyFont="1" applyFill="1" applyBorder="1"/>
    <xf numFmtId="3" fontId="4" fillId="0" borderId="48" xfId="0" applyNumberFormat="1" applyFont="1" applyBorder="1"/>
    <xf numFmtId="0" fontId="1" fillId="0" borderId="49" xfId="0" applyFont="1" applyBorder="1" applyAlignment="1">
      <alignment horizontal="center"/>
    </xf>
    <xf numFmtId="3" fontId="6" fillId="0" borderId="10" xfId="0" applyNumberFormat="1" applyFont="1" applyFill="1" applyBorder="1"/>
    <xf numFmtId="3" fontId="5" fillId="0" borderId="32" xfId="0" applyNumberFormat="1" applyFont="1" applyFill="1" applyBorder="1" applyAlignment="1">
      <alignment horizontal="right"/>
    </xf>
    <xf numFmtId="3" fontId="5" fillId="0" borderId="28" xfId="0" applyNumberFormat="1" applyFont="1" applyFill="1" applyBorder="1" applyAlignment="1">
      <alignment horizontal="right"/>
    </xf>
    <xf numFmtId="3" fontId="5" fillId="0" borderId="10" xfId="0" applyNumberFormat="1" applyFont="1" applyFill="1" applyBorder="1" applyAlignment="1">
      <alignment horizontal="right"/>
    </xf>
    <xf numFmtId="3" fontId="5" fillId="0" borderId="9" xfId="0" applyNumberFormat="1" applyFont="1" applyFill="1" applyBorder="1" applyAlignment="1">
      <alignment horizontal="right"/>
    </xf>
    <xf numFmtId="3" fontId="5" fillId="0" borderId="33" xfId="0" applyNumberFormat="1" applyFon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3" fontId="6" fillId="0" borderId="8" xfId="0" applyNumberFormat="1" applyFont="1" applyFill="1" applyBorder="1"/>
    <xf numFmtId="3" fontId="6" fillId="0" borderId="28" xfId="0" applyNumberFormat="1" applyFont="1" applyFill="1" applyBorder="1"/>
    <xf numFmtId="3" fontId="6" fillId="0" borderId="32" xfId="0" applyNumberFormat="1" applyFont="1" applyFill="1" applyBorder="1" applyAlignment="1">
      <alignment horizontal="right"/>
    </xf>
    <xf numFmtId="3" fontId="6" fillId="0" borderId="28" xfId="0" applyNumberFormat="1" applyFont="1" applyFill="1" applyBorder="1" applyAlignment="1">
      <alignment horizontal="right"/>
    </xf>
    <xf numFmtId="3" fontId="6" fillId="0" borderId="10" xfId="0" applyNumberFormat="1" applyFont="1" applyFill="1" applyBorder="1" applyAlignment="1">
      <alignment horizontal="right"/>
    </xf>
    <xf numFmtId="3" fontId="6" fillId="0" borderId="33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3" fontId="5" fillId="0" borderId="24" xfId="0" applyNumberFormat="1" applyFont="1" applyFill="1" applyBorder="1"/>
    <xf numFmtId="3" fontId="6" fillId="0" borderId="15" xfId="0" applyNumberFormat="1" applyFont="1" applyFill="1" applyBorder="1"/>
    <xf numFmtId="3" fontId="5" fillId="0" borderId="29" xfId="0" applyNumberFormat="1" applyFont="1" applyFill="1" applyBorder="1"/>
    <xf numFmtId="3" fontId="5" fillId="0" borderId="38" xfId="0" applyNumberFormat="1" applyFont="1" applyFill="1" applyBorder="1" applyAlignment="1">
      <alignment horizontal="right"/>
    </xf>
    <xf numFmtId="3" fontId="5" fillId="0" borderId="29" xfId="0" applyNumberFormat="1" applyFont="1" applyFill="1" applyBorder="1" applyAlignment="1">
      <alignment horizontal="right"/>
    </xf>
    <xf numFmtId="3" fontId="5" fillId="0" borderId="24" xfId="0" applyNumberFormat="1" applyFont="1" applyFill="1" applyBorder="1" applyAlignment="1">
      <alignment horizontal="right"/>
    </xf>
    <xf numFmtId="3" fontId="5" fillId="0" borderId="16" xfId="0" applyNumberFormat="1" applyFont="1" applyFill="1" applyBorder="1" applyAlignment="1">
      <alignment horizontal="right"/>
    </xf>
    <xf numFmtId="3" fontId="5" fillId="0" borderId="41" xfId="0" applyNumberFormat="1" applyFont="1" applyFill="1" applyBorder="1" applyAlignment="1">
      <alignment horizontal="right"/>
    </xf>
    <xf numFmtId="3" fontId="5" fillId="0" borderId="23" xfId="0" applyNumberFormat="1" applyFont="1" applyFill="1" applyBorder="1" applyAlignment="1">
      <alignment horizontal="right"/>
    </xf>
    <xf numFmtId="3" fontId="5" fillId="0" borderId="30" xfId="0" applyNumberFormat="1" applyFont="1" applyFill="1" applyBorder="1" applyAlignment="1">
      <alignment horizontal="right"/>
    </xf>
    <xf numFmtId="3" fontId="5" fillId="0" borderId="5" xfId="0" applyNumberFormat="1" applyFont="1" applyFill="1" applyBorder="1" applyAlignment="1">
      <alignment horizontal="right"/>
    </xf>
    <xf numFmtId="3" fontId="5" fillId="4" borderId="8" xfId="0" applyNumberFormat="1" applyFont="1" applyFill="1" applyBorder="1"/>
    <xf numFmtId="3" fontId="5" fillId="4" borderId="10" xfId="0" applyNumberFormat="1" applyFont="1" applyFill="1" applyBorder="1"/>
    <xf numFmtId="3" fontId="6" fillId="4" borderId="10" xfId="0" applyNumberFormat="1" applyFont="1" applyFill="1" applyBorder="1"/>
    <xf numFmtId="3" fontId="5" fillId="4" borderId="28" xfId="0" applyNumberFormat="1" applyFont="1" applyFill="1" applyBorder="1"/>
    <xf numFmtId="3" fontId="6" fillId="4" borderId="12" xfId="0" applyNumberFormat="1" applyFont="1" applyFill="1" applyBorder="1"/>
    <xf numFmtId="3" fontId="6" fillId="4" borderId="36" xfId="0" applyNumberFormat="1" applyFont="1" applyFill="1" applyBorder="1"/>
    <xf numFmtId="3" fontId="5" fillId="4" borderId="15" xfId="0" applyNumberFormat="1" applyFont="1" applyFill="1" applyBorder="1"/>
    <xf numFmtId="3" fontId="5" fillId="4" borderId="24" xfId="0" applyNumberFormat="1" applyFont="1" applyFill="1" applyBorder="1"/>
    <xf numFmtId="3" fontId="6" fillId="4" borderId="27" xfId="0" applyNumberFormat="1" applyFont="1" applyFill="1" applyBorder="1"/>
    <xf numFmtId="3" fontId="6" fillId="4" borderId="37" xfId="0" applyNumberFormat="1" applyFont="1" applyFill="1" applyBorder="1"/>
    <xf numFmtId="3" fontId="6" fillId="4" borderId="14" xfId="0" applyNumberFormat="1" applyFont="1" applyFill="1" applyBorder="1"/>
    <xf numFmtId="3" fontId="6" fillId="4" borderId="40" xfId="0" applyNumberFormat="1" applyFont="1" applyFill="1" applyBorder="1"/>
    <xf numFmtId="3" fontId="6" fillId="4" borderId="4" xfId="0" applyNumberFormat="1" applyFont="1" applyFill="1" applyBorder="1"/>
    <xf numFmtId="3" fontId="6" fillId="4" borderId="21" xfId="0" applyNumberFormat="1" applyFont="1" applyFill="1" applyBorder="1"/>
    <xf numFmtId="3" fontId="6" fillId="4" borderId="43" xfId="0" applyNumberFormat="1" applyFont="1" applyFill="1" applyBorder="1"/>
    <xf numFmtId="3" fontId="6" fillId="4" borderId="18" xfId="0" applyNumberFormat="1" applyFont="1" applyFill="1" applyBorder="1"/>
    <xf numFmtId="3" fontId="5" fillId="4" borderId="30" xfId="0" applyNumberFormat="1" applyFont="1" applyFill="1" applyBorder="1" applyAlignment="1">
      <alignment horizontal="right"/>
    </xf>
    <xf numFmtId="3" fontId="4" fillId="0" borderId="35" xfId="0" applyNumberFormat="1" applyFont="1" applyBorder="1" applyAlignment="1">
      <alignment horizontal="right"/>
    </xf>
    <xf numFmtId="3" fontId="6" fillId="0" borderId="46" xfId="0" applyNumberFormat="1" applyFont="1" applyBorder="1" applyAlignment="1">
      <alignment horizontal="right"/>
    </xf>
    <xf numFmtId="3" fontId="5" fillId="0" borderId="46" xfId="0" applyNumberFormat="1" applyFont="1" applyBorder="1" applyAlignment="1">
      <alignment horizontal="right"/>
    </xf>
    <xf numFmtId="3" fontId="5" fillId="0" borderId="48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3" fontId="4" fillId="0" borderId="52" xfId="0" applyNumberFormat="1" applyFont="1" applyBorder="1" applyAlignment="1">
      <alignment horizontal="right"/>
    </xf>
    <xf numFmtId="3" fontId="6" fillId="0" borderId="53" xfId="0" applyNumberFormat="1" applyFont="1" applyBorder="1" applyAlignment="1">
      <alignment horizontal="right"/>
    </xf>
    <xf numFmtId="3" fontId="5" fillId="0" borderId="53" xfId="0" applyNumberFormat="1" applyFont="1" applyBorder="1" applyAlignment="1">
      <alignment horizontal="right"/>
    </xf>
    <xf numFmtId="3" fontId="6" fillId="4" borderId="54" xfId="0" applyNumberFormat="1" applyFont="1" applyFill="1" applyBorder="1"/>
    <xf numFmtId="3" fontId="5" fillId="4" borderId="5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2"/>
    <cellStyle name="Обычный 3" xfId="1"/>
    <cellStyle name="Процентный 2" xfId="3"/>
    <cellStyle name="Финансовый 2" xfId="5"/>
    <cellStyle name="Финансовый 3" xfId="6"/>
    <cellStyle name="Финансов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4"/>
  <sheetViews>
    <sheetView tabSelected="1" workbookViewId="0">
      <selection activeCell="E10" sqref="E10"/>
    </sheetView>
  </sheetViews>
  <sheetFormatPr defaultRowHeight="15" x14ac:dyDescent="0.25"/>
  <cols>
    <col min="1" max="1" width="23.28515625" customWidth="1"/>
    <col min="2" max="2" width="11.5703125" customWidth="1"/>
    <col min="3" max="3" width="11" customWidth="1"/>
    <col min="4" max="4" width="11.85546875" customWidth="1"/>
    <col min="5" max="5" width="11" customWidth="1"/>
    <col min="6" max="6" width="12.7109375" customWidth="1"/>
    <col min="7" max="7" width="11.7109375" customWidth="1"/>
    <col min="8" max="8" width="15.7109375" hidden="1" customWidth="1"/>
    <col min="9" max="10" width="9.7109375" customWidth="1"/>
    <col min="11" max="11" width="10.42578125" hidden="1" customWidth="1"/>
    <col min="12" max="12" width="11.28515625" hidden="1" customWidth="1"/>
    <col min="13" max="13" width="8.7109375" customWidth="1"/>
    <col min="14" max="14" width="8.42578125" customWidth="1"/>
    <col min="15" max="15" width="11.5703125" customWidth="1"/>
    <col min="16" max="16" width="10.5703125" customWidth="1"/>
    <col min="17" max="17" width="7.7109375" hidden="1" customWidth="1"/>
    <col min="18" max="18" width="12.7109375" hidden="1" customWidth="1"/>
    <col min="19" max="19" width="9.28515625" hidden="1" customWidth="1"/>
    <col min="20" max="20" width="10.7109375" hidden="1" customWidth="1"/>
    <col min="21" max="21" width="8.7109375" customWidth="1"/>
    <col min="22" max="22" width="10.140625" customWidth="1"/>
    <col min="23" max="24" width="10.28515625" hidden="1" customWidth="1"/>
    <col min="25" max="27" width="10.28515625" customWidth="1"/>
    <col min="28" max="28" width="10" customWidth="1"/>
    <col min="29" max="30" width="10.28515625" hidden="1" customWidth="1"/>
    <col min="31" max="31" width="14.42578125" customWidth="1"/>
    <col min="32" max="32" width="14.28515625" customWidth="1"/>
    <col min="33" max="33" width="12" customWidth="1"/>
    <col min="34" max="34" width="11" bestFit="1" customWidth="1"/>
  </cols>
  <sheetData>
    <row r="1" spans="1:35" ht="54.75" customHeight="1" x14ac:dyDescent="0.25">
      <c r="A1" s="109" t="s">
        <v>27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</row>
    <row r="2" spans="1:35" ht="15.75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35" ht="108.75" customHeight="1" x14ac:dyDescent="0.25">
      <c r="A3" s="107" t="s">
        <v>0</v>
      </c>
      <c r="B3" s="111" t="s">
        <v>1</v>
      </c>
      <c r="C3" s="112"/>
      <c r="D3" s="111" t="s">
        <v>2</v>
      </c>
      <c r="E3" s="112"/>
      <c r="F3" s="107" t="s">
        <v>3</v>
      </c>
      <c r="G3" s="108"/>
      <c r="H3" s="15" t="s">
        <v>4</v>
      </c>
      <c r="I3" s="111" t="s">
        <v>17</v>
      </c>
      <c r="J3" s="112"/>
      <c r="K3" s="119" t="s">
        <v>20</v>
      </c>
      <c r="L3" s="119"/>
      <c r="M3" s="107" t="s">
        <v>19</v>
      </c>
      <c r="N3" s="108"/>
      <c r="O3" s="107" t="s">
        <v>5</v>
      </c>
      <c r="P3" s="108"/>
      <c r="Q3" s="117" t="s">
        <v>6</v>
      </c>
      <c r="R3" s="118"/>
      <c r="S3" s="115" t="s">
        <v>18</v>
      </c>
      <c r="T3" s="116"/>
      <c r="U3" s="107" t="s">
        <v>24</v>
      </c>
      <c r="V3" s="108"/>
      <c r="W3" s="105" t="s">
        <v>21</v>
      </c>
      <c r="X3" s="106"/>
      <c r="Y3" s="107" t="s">
        <v>22</v>
      </c>
      <c r="Z3" s="108"/>
      <c r="AA3" s="105" t="s">
        <v>25</v>
      </c>
      <c r="AB3" s="106"/>
      <c r="AC3" s="105" t="s">
        <v>23</v>
      </c>
      <c r="AD3" s="106"/>
      <c r="AE3" s="107" t="s">
        <v>26</v>
      </c>
      <c r="AF3" s="108"/>
      <c r="AG3" s="113" t="s">
        <v>7</v>
      </c>
    </row>
    <row r="4" spans="1:35" ht="26.25" customHeight="1" thickBot="1" x14ac:dyDescent="0.3">
      <c r="A4" s="110"/>
      <c r="B4" s="24" t="s">
        <v>8</v>
      </c>
      <c r="C4" s="25" t="s">
        <v>9</v>
      </c>
      <c r="D4" s="24" t="s">
        <v>8</v>
      </c>
      <c r="E4" s="25" t="s">
        <v>9</v>
      </c>
      <c r="F4" s="24" t="s">
        <v>8</v>
      </c>
      <c r="G4" s="25" t="s">
        <v>9</v>
      </c>
      <c r="H4" s="31" t="s">
        <v>8</v>
      </c>
      <c r="I4" s="24" t="s">
        <v>8</v>
      </c>
      <c r="J4" s="25" t="s">
        <v>9</v>
      </c>
      <c r="K4" s="21" t="s">
        <v>8</v>
      </c>
      <c r="L4" s="36" t="s">
        <v>9</v>
      </c>
      <c r="M4" s="24" t="s">
        <v>8</v>
      </c>
      <c r="N4" s="25" t="s">
        <v>9</v>
      </c>
      <c r="O4" s="24" t="s">
        <v>8</v>
      </c>
      <c r="P4" s="25" t="s">
        <v>9</v>
      </c>
      <c r="Q4" s="21" t="s">
        <v>8</v>
      </c>
      <c r="R4" s="13" t="s">
        <v>9</v>
      </c>
      <c r="S4" s="13" t="s">
        <v>8</v>
      </c>
      <c r="T4" s="36" t="s">
        <v>9</v>
      </c>
      <c r="U4" s="24" t="s">
        <v>8</v>
      </c>
      <c r="V4" s="25" t="s">
        <v>9</v>
      </c>
      <c r="W4" s="43" t="s">
        <v>8</v>
      </c>
      <c r="X4" s="44" t="s">
        <v>9</v>
      </c>
      <c r="Y4" s="43" t="s">
        <v>8</v>
      </c>
      <c r="Z4" s="44" t="s">
        <v>9</v>
      </c>
      <c r="AA4" s="24" t="s">
        <v>8</v>
      </c>
      <c r="AB4" s="25" t="s">
        <v>9</v>
      </c>
      <c r="AC4" s="52" t="s">
        <v>8</v>
      </c>
      <c r="AD4" s="99" t="s">
        <v>9</v>
      </c>
      <c r="AE4" s="13" t="s">
        <v>8</v>
      </c>
      <c r="AF4" s="36" t="s">
        <v>9</v>
      </c>
      <c r="AG4" s="114"/>
    </row>
    <row r="5" spans="1:35" ht="31.5" customHeight="1" x14ac:dyDescent="0.25">
      <c r="A5" s="16" t="s">
        <v>10</v>
      </c>
      <c r="B5" s="26">
        <f>B6+B9</f>
        <v>17551523</v>
      </c>
      <c r="C5" s="27">
        <f t="shared" ref="C5:I5" si="0">C6+C9</f>
        <v>13159570</v>
      </c>
      <c r="D5" s="26">
        <f>D6+D9</f>
        <v>366726</v>
      </c>
      <c r="E5" s="27">
        <f>E6+E9</f>
        <v>2614701</v>
      </c>
      <c r="F5" s="26">
        <f t="shared" si="0"/>
        <v>188081</v>
      </c>
      <c r="G5" s="27">
        <f>G6+G9</f>
        <v>88913</v>
      </c>
      <c r="H5" s="32">
        <f t="shared" si="0"/>
        <v>0</v>
      </c>
      <c r="I5" s="26">
        <f t="shared" si="0"/>
        <v>358738</v>
      </c>
      <c r="J5" s="27">
        <f>J6+J9</f>
        <v>186631</v>
      </c>
      <c r="K5" s="22">
        <f>K9</f>
        <v>0</v>
      </c>
      <c r="L5" s="3">
        <f>L9</f>
        <v>0</v>
      </c>
      <c r="M5" s="26">
        <f>M9</f>
        <v>50814</v>
      </c>
      <c r="N5" s="27">
        <f>N9</f>
        <v>1775</v>
      </c>
      <c r="O5" s="26">
        <f t="shared" ref="O5:R5" si="1">O9</f>
        <v>3002</v>
      </c>
      <c r="P5" s="27">
        <f>P9</f>
        <v>0</v>
      </c>
      <c r="Q5" s="22">
        <f t="shared" si="1"/>
        <v>0</v>
      </c>
      <c r="R5" s="1">
        <f t="shared" si="1"/>
        <v>0</v>
      </c>
      <c r="S5" s="3">
        <f>S9</f>
        <v>0</v>
      </c>
      <c r="T5" s="3">
        <f>T6</f>
        <v>0</v>
      </c>
      <c r="U5" s="40">
        <f>U9</f>
        <v>87667</v>
      </c>
      <c r="V5" s="27">
        <f>V9</f>
        <v>0</v>
      </c>
      <c r="W5" s="40">
        <v>0</v>
      </c>
      <c r="X5" s="27">
        <f>X9</f>
        <v>0</v>
      </c>
      <c r="Y5" s="40">
        <f>Y9</f>
        <v>286987</v>
      </c>
      <c r="Z5" s="27">
        <f>Z9</f>
        <v>13893</v>
      </c>
      <c r="AA5" s="40">
        <f>AA9</f>
        <v>2979</v>
      </c>
      <c r="AB5" s="27">
        <f>AB9</f>
        <v>0</v>
      </c>
      <c r="AC5" s="40">
        <f t="shared" ref="AC5:AD5" si="2">AC9</f>
        <v>0</v>
      </c>
      <c r="AD5" s="27">
        <f t="shared" si="2"/>
        <v>0</v>
      </c>
      <c r="AE5" s="100">
        <f>AE9</f>
        <v>16181</v>
      </c>
      <c r="AF5" s="95">
        <f>AF9</f>
        <v>0</v>
      </c>
      <c r="AG5" s="47">
        <f>AG6+AG9</f>
        <v>34978181</v>
      </c>
    </row>
    <row r="6" spans="1:35" x14ac:dyDescent="0.25">
      <c r="A6" s="17" t="s">
        <v>11</v>
      </c>
      <c r="B6" s="28">
        <f>B7+B8</f>
        <v>1951785</v>
      </c>
      <c r="C6" s="29">
        <f t="shared" ref="C6:H6" si="3">C7+C8</f>
        <v>10380513</v>
      </c>
      <c r="D6" s="28">
        <f t="shared" si="3"/>
        <v>225601</v>
      </c>
      <c r="E6" s="29">
        <f t="shared" si="3"/>
        <v>2307579</v>
      </c>
      <c r="F6" s="28">
        <f t="shared" si="3"/>
        <v>117883</v>
      </c>
      <c r="G6" s="29">
        <f t="shared" si="3"/>
        <v>30020</v>
      </c>
      <c r="H6" s="23">
        <f t="shared" si="3"/>
        <v>0</v>
      </c>
      <c r="I6" s="28"/>
      <c r="J6" s="29"/>
      <c r="K6" s="23"/>
      <c r="L6" s="2"/>
      <c r="M6" s="28"/>
      <c r="N6" s="29"/>
      <c r="O6" s="28"/>
      <c r="P6" s="29"/>
      <c r="Q6" s="38"/>
      <c r="R6" s="8"/>
      <c r="S6" s="2"/>
      <c r="T6" s="2">
        <f>T7</f>
        <v>0</v>
      </c>
      <c r="U6" s="28"/>
      <c r="V6" s="29"/>
      <c r="W6" s="28"/>
      <c r="X6" s="29"/>
      <c r="Y6" s="28"/>
      <c r="Z6" s="29"/>
      <c r="AA6" s="28"/>
      <c r="AB6" s="29"/>
      <c r="AC6" s="28"/>
      <c r="AD6" s="29"/>
      <c r="AE6" s="101"/>
      <c r="AF6" s="96"/>
      <c r="AG6" s="48">
        <f>AG7+AG8</f>
        <v>15013381</v>
      </c>
    </row>
    <row r="7" spans="1:35" x14ac:dyDescent="0.25">
      <c r="A7" s="17" t="s">
        <v>12</v>
      </c>
      <c r="B7" s="78">
        <v>1920266</v>
      </c>
      <c r="C7" s="79">
        <v>10022719</v>
      </c>
      <c r="D7" s="78">
        <v>225601</v>
      </c>
      <c r="E7" s="80">
        <v>2297593</v>
      </c>
      <c r="F7" s="81">
        <v>117883</v>
      </c>
      <c r="G7" s="79">
        <v>30020</v>
      </c>
      <c r="H7" s="54"/>
      <c r="I7" s="55"/>
      <c r="J7" s="56"/>
      <c r="K7" s="54"/>
      <c r="L7" s="57"/>
      <c r="M7" s="55"/>
      <c r="N7" s="56"/>
      <c r="O7" s="55"/>
      <c r="P7" s="56"/>
      <c r="Q7" s="58"/>
      <c r="R7" s="59"/>
      <c r="S7" s="57"/>
      <c r="T7" s="57"/>
      <c r="U7" s="55"/>
      <c r="V7" s="56"/>
      <c r="W7" s="55"/>
      <c r="X7" s="56"/>
      <c r="Y7" s="55"/>
      <c r="Z7" s="56"/>
      <c r="AA7" s="55"/>
      <c r="AB7" s="56"/>
      <c r="AC7" s="34"/>
      <c r="AD7" s="35"/>
      <c r="AE7" s="102"/>
      <c r="AF7" s="97"/>
      <c r="AG7" s="48">
        <f>B7+C7+D7+E7+F7+G7+I7+J7+T7</f>
        <v>14614082</v>
      </c>
    </row>
    <row r="8" spans="1:35" x14ac:dyDescent="0.25">
      <c r="A8" s="17" t="s">
        <v>13</v>
      </c>
      <c r="B8" s="78">
        <v>31519</v>
      </c>
      <c r="C8" s="80">
        <v>357794</v>
      </c>
      <c r="D8" s="60">
        <v>0</v>
      </c>
      <c r="E8" s="80">
        <v>9986</v>
      </c>
      <c r="F8" s="61">
        <v>0</v>
      </c>
      <c r="G8" s="53">
        <v>0</v>
      </c>
      <c r="H8" s="62"/>
      <c r="I8" s="63"/>
      <c r="J8" s="64"/>
      <c r="K8" s="62"/>
      <c r="L8" s="12"/>
      <c r="M8" s="63"/>
      <c r="N8" s="64"/>
      <c r="O8" s="63"/>
      <c r="P8" s="64"/>
      <c r="Q8" s="65"/>
      <c r="R8" s="66"/>
      <c r="S8" s="12"/>
      <c r="T8" s="12"/>
      <c r="U8" s="63"/>
      <c r="V8" s="64"/>
      <c r="W8" s="63"/>
      <c r="X8" s="64"/>
      <c r="Y8" s="63"/>
      <c r="Z8" s="64"/>
      <c r="AA8" s="63"/>
      <c r="AB8" s="64"/>
      <c r="AC8" s="28"/>
      <c r="AD8" s="29"/>
      <c r="AE8" s="101"/>
      <c r="AF8" s="96"/>
      <c r="AG8" s="48">
        <f>B8+C8+D8+E8+F8+G8</f>
        <v>399299</v>
      </c>
    </row>
    <row r="9" spans="1:35" ht="15.75" thickBot="1" x14ac:dyDescent="0.3">
      <c r="A9" s="18" t="s">
        <v>14</v>
      </c>
      <c r="B9" s="82">
        <v>15599738</v>
      </c>
      <c r="C9" s="83">
        <v>2779057</v>
      </c>
      <c r="D9" s="82">
        <v>141125</v>
      </c>
      <c r="E9" s="83">
        <v>307122</v>
      </c>
      <c r="F9" s="86">
        <v>70198</v>
      </c>
      <c r="G9" s="83">
        <v>58893</v>
      </c>
      <c r="H9" s="87"/>
      <c r="I9" s="86">
        <v>358738</v>
      </c>
      <c r="J9" s="83">
        <v>186631</v>
      </c>
      <c r="K9" s="87">
        <v>0</v>
      </c>
      <c r="L9" s="88">
        <v>0</v>
      </c>
      <c r="M9" s="86">
        <v>50814</v>
      </c>
      <c r="N9" s="83">
        <v>1775</v>
      </c>
      <c r="O9" s="86">
        <v>3002</v>
      </c>
      <c r="P9" s="83">
        <v>0</v>
      </c>
      <c r="Q9" s="89">
        <v>0</v>
      </c>
      <c r="R9" s="90">
        <v>0</v>
      </c>
      <c r="S9" s="91"/>
      <c r="T9" s="91"/>
      <c r="U9" s="92">
        <v>87667</v>
      </c>
      <c r="V9" s="93">
        <v>0</v>
      </c>
      <c r="W9" s="92">
        <v>0</v>
      </c>
      <c r="X9" s="93">
        <v>0</v>
      </c>
      <c r="Y9" s="92">
        <v>286987</v>
      </c>
      <c r="Z9" s="93">
        <v>13893</v>
      </c>
      <c r="AA9" s="92">
        <v>2979</v>
      </c>
      <c r="AB9" s="93">
        <v>0</v>
      </c>
      <c r="AC9" s="41">
        <v>0</v>
      </c>
      <c r="AD9" s="45">
        <v>0</v>
      </c>
      <c r="AE9" s="103">
        <v>16181</v>
      </c>
      <c r="AF9" s="103">
        <v>0</v>
      </c>
      <c r="AG9" s="49">
        <f>SUM(B9:AF9)</f>
        <v>19964800</v>
      </c>
    </row>
    <row r="10" spans="1:35" ht="31.5" customHeight="1" thickBot="1" x14ac:dyDescent="0.3">
      <c r="A10" s="19" t="s">
        <v>15</v>
      </c>
      <c r="B10" s="84">
        <v>1742880</v>
      </c>
      <c r="C10" s="85">
        <v>1046174</v>
      </c>
      <c r="D10" s="68">
        <v>0</v>
      </c>
      <c r="E10" s="85">
        <v>178795</v>
      </c>
      <c r="F10" s="69"/>
      <c r="G10" s="67"/>
      <c r="H10" s="70"/>
      <c r="I10" s="71"/>
      <c r="J10" s="72"/>
      <c r="K10" s="70"/>
      <c r="L10" s="73"/>
      <c r="M10" s="71"/>
      <c r="N10" s="72"/>
      <c r="O10" s="71"/>
      <c r="P10" s="72"/>
      <c r="Q10" s="74"/>
      <c r="R10" s="75"/>
      <c r="S10" s="4"/>
      <c r="T10" s="4"/>
      <c r="U10" s="94">
        <v>5033</v>
      </c>
      <c r="V10" s="77"/>
      <c r="W10" s="76"/>
      <c r="X10" s="77"/>
      <c r="Y10" s="76"/>
      <c r="Z10" s="77"/>
      <c r="AA10" s="94">
        <v>0</v>
      </c>
      <c r="AB10" s="77"/>
      <c r="AC10" s="46"/>
      <c r="AD10" s="42"/>
      <c r="AE10" s="104">
        <v>1210</v>
      </c>
      <c r="AF10" s="98"/>
      <c r="AG10" s="50">
        <f>B10+C10+E10+S10+U10+AE10</f>
        <v>2974092</v>
      </c>
    </row>
    <row r="11" spans="1:35" ht="31.5" customHeight="1" thickBot="1" x14ac:dyDescent="0.3">
      <c r="A11" s="20" t="s">
        <v>16</v>
      </c>
      <c r="B11" s="30">
        <f>B5+B10</f>
        <v>19294403</v>
      </c>
      <c r="C11" s="7">
        <f>C5+C10</f>
        <v>14205744</v>
      </c>
      <c r="D11" s="30">
        <f>D5+D10</f>
        <v>366726</v>
      </c>
      <c r="E11" s="7">
        <f>E5+E10</f>
        <v>2793496</v>
      </c>
      <c r="F11" s="30">
        <f>F5+F10</f>
        <v>188081</v>
      </c>
      <c r="G11" s="7">
        <f t="shared" ref="G11:I11" si="4">G5+G10</f>
        <v>88913</v>
      </c>
      <c r="H11" s="33">
        <f t="shared" si="4"/>
        <v>0</v>
      </c>
      <c r="I11" s="30">
        <f t="shared" si="4"/>
        <v>358738</v>
      </c>
      <c r="J11" s="7">
        <f>J5+J10</f>
        <v>186631</v>
      </c>
      <c r="K11" s="9">
        <f>K5+K9</f>
        <v>0</v>
      </c>
      <c r="L11" s="37">
        <f>L5+L10</f>
        <v>0</v>
      </c>
      <c r="M11" s="30">
        <f>M5+M10</f>
        <v>50814</v>
      </c>
      <c r="N11" s="7">
        <f>N9+N10</f>
        <v>1775</v>
      </c>
      <c r="O11" s="30">
        <f>O5+O10</f>
        <v>3002</v>
      </c>
      <c r="P11" s="7">
        <f>P5+P10</f>
        <v>0</v>
      </c>
      <c r="Q11" s="39">
        <f>Q5+Q10</f>
        <v>0</v>
      </c>
      <c r="R11" s="10">
        <f>R5+R10</f>
        <v>0</v>
      </c>
      <c r="S11" s="9">
        <f>S10+S5</f>
        <v>0</v>
      </c>
      <c r="T11" s="37">
        <f>T7</f>
        <v>0</v>
      </c>
      <c r="U11" s="30">
        <f>U10+U5</f>
        <v>92700</v>
      </c>
      <c r="V11" s="7">
        <f t="shared" ref="V11" si="5">V7</f>
        <v>0</v>
      </c>
      <c r="W11" s="30">
        <f>W9</f>
        <v>0</v>
      </c>
      <c r="X11" s="7">
        <f>X9</f>
        <v>0</v>
      </c>
      <c r="Y11" s="30">
        <f>Y9</f>
        <v>286987</v>
      </c>
      <c r="Z11" s="7">
        <f t="shared" ref="Z11" si="6">Z9</f>
        <v>13893</v>
      </c>
      <c r="AA11" s="30">
        <f>AA9</f>
        <v>2979</v>
      </c>
      <c r="AB11" s="7">
        <f>AB9</f>
        <v>0</v>
      </c>
      <c r="AC11" s="7">
        <f t="shared" ref="AC11:AF11" si="7">AC9</f>
        <v>0</v>
      </c>
      <c r="AD11" s="7">
        <f t="shared" si="7"/>
        <v>0</v>
      </c>
      <c r="AE11" s="7">
        <f t="shared" si="7"/>
        <v>16181</v>
      </c>
      <c r="AF11" s="7">
        <f t="shared" si="7"/>
        <v>0</v>
      </c>
      <c r="AG11" s="51">
        <f>AG5+AG10</f>
        <v>37952273</v>
      </c>
      <c r="AH11" s="11"/>
      <c r="AI11" s="6"/>
    </row>
    <row r="12" spans="1:35" x14ac:dyDescent="0.25">
      <c r="B12" s="5"/>
      <c r="E12" s="5"/>
      <c r="AG12" s="5"/>
    </row>
    <row r="13" spans="1:35" x14ac:dyDescent="0.25">
      <c r="C13" s="5"/>
      <c r="AG13" s="5"/>
    </row>
    <row r="14" spans="1:35" x14ac:dyDescent="0.25">
      <c r="AG14" s="5"/>
    </row>
  </sheetData>
  <mergeCells count="18">
    <mergeCell ref="AE3:AF3"/>
    <mergeCell ref="K3:L3"/>
    <mergeCell ref="W3:X3"/>
    <mergeCell ref="Y3:Z3"/>
    <mergeCell ref="AA3:AB3"/>
    <mergeCell ref="AC3:AD3"/>
    <mergeCell ref="A1:AG1"/>
    <mergeCell ref="A3:A4"/>
    <mergeCell ref="B3:C3"/>
    <mergeCell ref="D3:E3"/>
    <mergeCell ref="F3:G3"/>
    <mergeCell ref="I3:J3"/>
    <mergeCell ref="AG3:AG4"/>
    <mergeCell ref="O3:P3"/>
    <mergeCell ref="S3:T3"/>
    <mergeCell ref="U3:V3"/>
    <mergeCell ref="Q3:R3"/>
    <mergeCell ref="M3:N3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(потребит.)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Мухина [Степанова] Анастасия Владимировна</dc:creator>
  <cp:lastModifiedBy>Алукаева Эльмира Ринатовна</cp:lastModifiedBy>
  <cp:lastPrinted>2023-06-30T10:54:14Z</cp:lastPrinted>
  <dcterms:created xsi:type="dcterms:W3CDTF">2015-12-08T13:15:50Z</dcterms:created>
  <dcterms:modified xsi:type="dcterms:W3CDTF">2024-09-23T06:05:42Z</dcterms:modified>
</cp:coreProperties>
</file>