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2120" windowHeight="9120" activeTab="0"/>
  </bookViews>
  <sheets>
    <sheet name="ПО (потребит.)" sheetId="1" r:id="rId1"/>
  </sheets>
  <definedNames>
    <definedName name="_xlnm.Print_Area" localSheetId="0">'ПО (потребит.)'!$A$1:$J$12</definedName>
  </definedNames>
  <calcPr fullCalcOnLoad="1"/>
</workbook>
</file>

<file path=xl/sharedStrings.xml><?xml version="1.0" encoding="utf-8"?>
<sst xmlns="http://schemas.openxmlformats.org/spreadsheetml/2006/main" count="23" uniqueCount="17">
  <si>
    <t>Наименование</t>
  </si>
  <si>
    <t>от сетей ЗАО-ТФ "Ватт"</t>
  </si>
  <si>
    <t>от сетей МП г.о. Саранск "Горсвет"</t>
  </si>
  <si>
    <t>Итого</t>
  </si>
  <si>
    <t>НН</t>
  </si>
  <si>
    <t>Население, в т.ч.</t>
  </si>
  <si>
    <t>городское</t>
  </si>
  <si>
    <t>сельское</t>
  </si>
  <si>
    <t>Прочие потребители</t>
  </si>
  <si>
    <t>Полезный отпуск эл. энергии</t>
  </si>
  <si>
    <t>Всего отпущено электрической энергии</t>
  </si>
  <si>
    <t>Технологический расход электроэнергии на передачу (потери)</t>
  </si>
  <si>
    <t>от сетей ОАО "Биохимик"</t>
  </si>
  <si>
    <t>СН II</t>
  </si>
  <si>
    <t xml:space="preserve">Информация об объеме фактического отпуска электроэнергии и мощности по тарифным группам  в разрезе территориальных сетевых организаций по уровням напряжения, в т.ч. информация об объемах покупки электроэнергии у гарантирующего поставщика в целях компенсации технического расхода (потерь),  кВтч. в марте  2013 г. </t>
  </si>
  <si>
    <t>от сетей филиала ОАО "МРСК Волги" - "Мордовэнерго"</t>
  </si>
  <si>
    <r>
      <t>потребители  ООО "Горсветэлектросбыт" (</t>
    </r>
    <r>
      <rPr>
        <b/>
        <i/>
        <sz val="10"/>
        <rFont val="Arial Cyr"/>
        <family val="0"/>
      </rPr>
      <t>сети МП г.о.Саранск "Горсвет")</t>
    </r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</si>
</sst>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#,##0.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0" fontId="0" fillId="0" borderId="11" xfId="0" applyBorder="1" applyAlignment="1">
      <alignment horizontal="left" inden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3" fontId="4" fillId="0" borderId="0" xfId="0" applyNumberFormat="1" applyFont="1" applyAlignment="1">
      <alignment/>
    </xf>
    <xf numFmtId="0" fontId="4" fillId="0" borderId="15" xfId="0" applyFont="1" applyBorder="1" applyAlignment="1">
      <alignment horizontal="left" vertical="center" wrapText="1"/>
    </xf>
    <xf numFmtId="3" fontId="4" fillId="0" borderId="16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right" vertical="center" wrapText="1"/>
    </xf>
    <xf numFmtId="0" fontId="0" fillId="0" borderId="18" xfId="0" applyFont="1" applyBorder="1" applyAlignment="1">
      <alignment/>
    </xf>
    <xf numFmtId="3" fontId="0" fillId="0" borderId="14" xfId="0" applyNumberFormat="1" applyBorder="1" applyAlignment="1">
      <alignment/>
    </xf>
    <xf numFmtId="3" fontId="0" fillId="0" borderId="14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4" fillId="0" borderId="19" xfId="0" applyFont="1" applyFill="1" applyBorder="1" applyAlignment="1">
      <alignment horizontal="left" wrapText="1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3" fontId="4" fillId="0" borderId="23" xfId="0" applyNumberFormat="1" applyFont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center" vertical="center" wrapText="1"/>
    </xf>
    <xf numFmtId="3" fontId="0" fillId="0" borderId="27" xfId="0" applyNumberFormat="1" applyBorder="1" applyAlignment="1">
      <alignment horizontal="right"/>
    </xf>
    <xf numFmtId="3" fontId="0" fillId="0" borderId="27" xfId="0" applyNumberFormat="1" applyFont="1" applyBorder="1" applyAlignment="1">
      <alignment horizontal="right"/>
    </xf>
    <xf numFmtId="3" fontId="0" fillId="0" borderId="28" xfId="0" applyNumberFormat="1" applyFont="1" applyBorder="1" applyAlignment="1">
      <alignment horizontal="right"/>
    </xf>
    <xf numFmtId="0" fontId="0" fillId="0" borderId="0" xfId="0" applyFont="1" applyAlignment="1">
      <alignment/>
    </xf>
    <xf numFmtId="3" fontId="0" fillId="0" borderId="27" xfId="0" applyNumberForma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view="pageBreakPreview" zoomScaleSheetLayoutView="100" zoomScalePageLayoutView="0" workbookViewId="0" topLeftCell="A1">
      <selection activeCell="F4" sqref="F4:G4"/>
    </sheetView>
  </sheetViews>
  <sheetFormatPr defaultColWidth="9.00390625" defaultRowHeight="12.75"/>
  <cols>
    <col min="1" max="1" width="28.375" style="0" customWidth="1"/>
    <col min="2" max="2" width="11.875" style="0" customWidth="1"/>
    <col min="3" max="3" width="11.625" style="0" customWidth="1"/>
    <col min="4" max="4" width="10.125" style="0" customWidth="1"/>
    <col min="5" max="5" width="11.875" style="0" customWidth="1"/>
    <col min="6" max="6" width="9.75390625" style="0" customWidth="1"/>
    <col min="7" max="7" width="7.625" style="0" customWidth="1"/>
    <col min="8" max="8" width="11.875" style="0" hidden="1" customWidth="1"/>
    <col min="9" max="9" width="17.625" style="0" customWidth="1"/>
    <col min="10" max="10" width="12.00390625" style="0" customWidth="1"/>
    <col min="12" max="12" width="12.875" style="0" customWidth="1"/>
    <col min="13" max="14" width="10.125" style="0" bestFit="1" customWidth="1"/>
    <col min="15" max="15" width="11.125" style="0" bestFit="1" customWidth="1"/>
  </cols>
  <sheetData>
    <row r="2" spans="1:10" s="1" customFormat="1" ht="48" customHeight="1">
      <c r="A2" s="45" t="s">
        <v>14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s="1" customFormat="1" ht="15" customHeight="1" thickBot="1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ht="81" customHeight="1">
      <c r="A4" s="46" t="s">
        <v>0</v>
      </c>
      <c r="B4" s="50" t="s">
        <v>1</v>
      </c>
      <c r="C4" s="51"/>
      <c r="D4" s="50" t="s">
        <v>2</v>
      </c>
      <c r="E4" s="51"/>
      <c r="F4" s="50" t="s">
        <v>16</v>
      </c>
      <c r="G4" s="51"/>
      <c r="H4" s="34" t="s">
        <v>12</v>
      </c>
      <c r="I4" s="34" t="s">
        <v>15</v>
      </c>
      <c r="J4" s="48" t="s">
        <v>3</v>
      </c>
    </row>
    <row r="5" spans="1:10" ht="26.25" customHeight="1" thickBot="1">
      <c r="A5" s="47"/>
      <c r="B5" s="15" t="s">
        <v>13</v>
      </c>
      <c r="C5" s="15" t="s">
        <v>4</v>
      </c>
      <c r="D5" s="15" t="s">
        <v>13</v>
      </c>
      <c r="E5" s="15" t="s">
        <v>4</v>
      </c>
      <c r="F5" s="15" t="s">
        <v>13</v>
      </c>
      <c r="G5" s="15" t="s">
        <v>4</v>
      </c>
      <c r="H5" s="15" t="s">
        <v>13</v>
      </c>
      <c r="I5" s="15" t="s">
        <v>13</v>
      </c>
      <c r="J5" s="49"/>
    </row>
    <row r="6" spans="1:10" ht="13.5" customHeight="1">
      <c r="A6" s="17" t="s">
        <v>9</v>
      </c>
      <c r="B6" s="18">
        <f aca="true" t="shared" si="0" ref="B6:G6">B7+B10</f>
        <v>23072711</v>
      </c>
      <c r="C6" s="18">
        <f t="shared" si="0"/>
        <v>15399658</v>
      </c>
      <c r="D6" s="18">
        <f t="shared" si="0"/>
        <v>426324</v>
      </c>
      <c r="E6" s="18">
        <f t="shared" si="0"/>
        <v>4011476</v>
      </c>
      <c r="F6" s="18">
        <f t="shared" si="0"/>
        <v>424348</v>
      </c>
      <c r="G6" s="18">
        <f t="shared" si="0"/>
        <v>68677</v>
      </c>
      <c r="H6" s="18">
        <f>H10</f>
        <v>0</v>
      </c>
      <c r="I6" s="18">
        <f>I10</f>
        <v>121434</v>
      </c>
      <c r="J6" s="19">
        <f>J7+J10</f>
        <v>43524628</v>
      </c>
    </row>
    <row r="7" spans="1:10" ht="12.75">
      <c r="A7" s="11" t="s">
        <v>5</v>
      </c>
      <c r="B7" s="4">
        <f aca="true" t="shared" si="1" ref="B7:G7">B8+B9</f>
        <v>2078027</v>
      </c>
      <c r="C7" s="4">
        <f t="shared" si="1"/>
        <v>11599948</v>
      </c>
      <c r="D7" s="4">
        <f t="shared" si="1"/>
        <v>262843</v>
      </c>
      <c r="E7" s="4">
        <f t="shared" si="1"/>
        <v>3572277</v>
      </c>
      <c r="F7" s="39">
        <f t="shared" si="1"/>
        <v>292389</v>
      </c>
      <c r="G7" s="39">
        <f t="shared" si="1"/>
        <v>32439</v>
      </c>
      <c r="H7" s="35">
        <v>0</v>
      </c>
      <c r="I7" s="35">
        <v>0</v>
      </c>
      <c r="J7" s="12">
        <f>J8+J9</f>
        <v>17837923</v>
      </c>
    </row>
    <row r="8" spans="1:15" ht="12.75">
      <c r="A8" s="13" t="s">
        <v>6</v>
      </c>
      <c r="B8" s="3">
        <f>1605637+437320</f>
        <v>2042957</v>
      </c>
      <c r="C8" s="3">
        <f>10947900+453819</f>
        <v>11401719</v>
      </c>
      <c r="D8" s="2">
        <f>252497+10346</f>
        <v>262843</v>
      </c>
      <c r="E8" s="42">
        <f>2911734+660543</f>
        <v>3572277</v>
      </c>
      <c r="F8" s="40">
        <f>262989+29400</f>
        <v>292389</v>
      </c>
      <c r="G8" s="40">
        <v>27566</v>
      </c>
      <c r="H8" s="36">
        <v>0</v>
      </c>
      <c r="I8" s="36">
        <v>0</v>
      </c>
      <c r="J8" s="12">
        <f>B8+C8+D8+E8+F8+G8</f>
        <v>17599751</v>
      </c>
      <c r="L8" s="6"/>
      <c r="N8" s="6"/>
      <c r="O8" s="6"/>
    </row>
    <row r="9" spans="1:15" ht="12.75">
      <c r="A9" s="13" t="s">
        <v>7</v>
      </c>
      <c r="B9" s="3">
        <v>35070</v>
      </c>
      <c r="C9" s="5">
        <v>198229</v>
      </c>
      <c r="D9" s="4">
        <v>0</v>
      </c>
      <c r="E9" s="4">
        <v>0</v>
      </c>
      <c r="F9" s="39">
        <v>0</v>
      </c>
      <c r="G9" s="39">
        <v>4873</v>
      </c>
      <c r="H9" s="35">
        <v>0</v>
      </c>
      <c r="I9" s="35">
        <v>0</v>
      </c>
      <c r="J9" s="12">
        <f>B9+C9+D9+E9+F9+G9</f>
        <v>238172</v>
      </c>
      <c r="N9" s="6"/>
      <c r="O9" s="6"/>
    </row>
    <row r="10" spans="1:10" s="7" customFormat="1" ht="13.5" thickBot="1">
      <c r="A10" s="20" t="s">
        <v>8</v>
      </c>
      <c r="B10" s="22">
        <f>17420319+3574365</f>
        <v>20994684</v>
      </c>
      <c r="C10" s="23">
        <f>3087995+711715</f>
        <v>3799710</v>
      </c>
      <c r="D10" s="21">
        <f>143912+19569</f>
        <v>163481</v>
      </c>
      <c r="E10" s="21">
        <f>387112+52087</f>
        <v>439199</v>
      </c>
      <c r="F10" s="33">
        <v>131959</v>
      </c>
      <c r="G10" s="33">
        <v>36238</v>
      </c>
      <c r="H10" s="33">
        <v>0</v>
      </c>
      <c r="I10" s="33">
        <v>121434</v>
      </c>
      <c r="J10" s="14">
        <f>B10+C10+D10+E10+H10+F10+G10+I10</f>
        <v>25686705</v>
      </c>
    </row>
    <row r="11" spans="1:10" s="7" customFormat="1" ht="39.75" customHeight="1" thickBot="1">
      <c r="A11" s="28" t="s">
        <v>11</v>
      </c>
      <c r="B11" s="30">
        <v>2408774</v>
      </c>
      <c r="C11" s="30">
        <v>3942353</v>
      </c>
      <c r="D11" s="29">
        <v>0</v>
      </c>
      <c r="E11" s="31">
        <v>241520</v>
      </c>
      <c r="F11" s="41">
        <v>0</v>
      </c>
      <c r="G11" s="41">
        <v>0</v>
      </c>
      <c r="H11" s="37">
        <v>0</v>
      </c>
      <c r="I11" s="37">
        <v>0</v>
      </c>
      <c r="J11" s="32">
        <f>B11+C11+E11+F11+G11+H11+I11</f>
        <v>6592647</v>
      </c>
    </row>
    <row r="12" spans="1:10" s="7" customFormat="1" ht="26.25" thickBot="1">
      <c r="A12" s="24" t="s">
        <v>10</v>
      </c>
      <c r="B12" s="25">
        <f aca="true" t="shared" si="2" ref="B12:G12">B6+B11</f>
        <v>25481485</v>
      </c>
      <c r="C12" s="25">
        <f>C6+C11</f>
        <v>19342011</v>
      </c>
      <c r="D12" s="26">
        <f t="shared" si="2"/>
        <v>426324</v>
      </c>
      <c r="E12" s="26">
        <f t="shared" si="2"/>
        <v>4252996</v>
      </c>
      <c r="F12" s="26">
        <f t="shared" si="2"/>
        <v>424348</v>
      </c>
      <c r="G12" s="26">
        <f t="shared" si="2"/>
        <v>68677</v>
      </c>
      <c r="H12" s="26">
        <f>H6</f>
        <v>0</v>
      </c>
      <c r="I12" s="26">
        <f>I6+I11</f>
        <v>121434</v>
      </c>
      <c r="J12" s="27">
        <f>B12+C12+D12+E12+F12+G12+H12+I12</f>
        <v>50117275</v>
      </c>
    </row>
    <row r="13" ht="12.75">
      <c r="J13" s="16"/>
    </row>
    <row r="14" spans="1:10" ht="12.75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14.25" customHeight="1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2.75">
      <c r="A16" s="38"/>
      <c r="B16" s="8"/>
      <c r="C16" s="8"/>
      <c r="D16" s="43"/>
      <c r="E16" s="44"/>
      <c r="F16" s="44"/>
      <c r="G16" s="44"/>
      <c r="H16" s="44"/>
      <c r="I16" s="44"/>
      <c r="J16" s="44"/>
    </row>
    <row r="17" spans="1:10" ht="12.75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12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0" ht="12.7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2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2.75" customHeight="1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sheetProtection/>
  <mergeCells count="7">
    <mergeCell ref="D16:J16"/>
    <mergeCell ref="A2:J2"/>
    <mergeCell ref="A4:A5"/>
    <mergeCell ref="J4:J5"/>
    <mergeCell ref="B4:C4"/>
    <mergeCell ref="D4:E4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Степанова Анастасия Владимировна</cp:lastModifiedBy>
  <cp:lastPrinted>2013-04-15T11:50:41Z</cp:lastPrinted>
  <dcterms:created xsi:type="dcterms:W3CDTF">2010-09-08T05:48:31Z</dcterms:created>
  <dcterms:modified xsi:type="dcterms:W3CDTF">2013-05-15T10:05:22Z</dcterms:modified>
  <cp:category/>
  <cp:version/>
  <cp:contentType/>
  <cp:contentStatus/>
</cp:coreProperties>
</file>